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<sst xmlns="http://schemas.openxmlformats.org/spreadsheetml/2006/main" count="99" uniqueCount="83">
  <si>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COMITE DEPARTEMENTAL DE L'YONNE DE BADMINTON</t>
  </si>
  <si>
    <t xml:space="preserve">BILAN FINANCIER 2015-2016 AU 07 JUIN 2016 </t>
  </si>
  <si>
    <t>DEPENSES</t>
  </si>
  <si>
    <t>2015-2016</t>
  </si>
  <si>
    <t>2014-2015</t>
  </si>
  <si>
    <t>RECETTES</t>
  </si>
  <si>
    <t>6063  Achats Volants</t>
  </si>
  <si>
    <t>7088  Stages SOC,Arbitre,JA</t>
  </si>
  <si>
    <t>6063 Achats équipements arbitres</t>
  </si>
  <si>
    <t>7088  Ventes Volants</t>
  </si>
  <si>
    <t>6064  Fournitures bureau</t>
  </si>
  <si>
    <t>Total C/60</t>
  </si>
  <si>
    <t>Total C/70</t>
  </si>
  <si>
    <t>6135  Locations matériels,Gymnase</t>
  </si>
  <si>
    <t>741 Subvention CNDS</t>
  </si>
  <si>
    <t>6185 Inscrition Tournois(Jeunes)</t>
  </si>
  <si>
    <t>742 Subvention Conseil Général</t>
  </si>
  <si>
    <t>Total C/61</t>
  </si>
  <si>
    <t>Total C/74</t>
  </si>
  <si>
    <t>6234  Récompenses Tournois</t>
  </si>
  <si>
    <t>754 Levée Timbres</t>
  </si>
  <si>
    <t>6251 Frais de Déplacement</t>
  </si>
  <si>
    <t>756 Recettes cotisations clubs</t>
  </si>
  <si>
    <t>6251  Frais Arbitres ou JA</t>
  </si>
  <si>
    <t>6251 Stage équipe/ JEUNES CODEP</t>
  </si>
  <si>
    <t>7581 Inscriptions Interclubs</t>
  </si>
  <si>
    <t>6251 Frais Phase Finale TRJ à Etupes</t>
  </si>
  <si>
    <t>7581 Phase Finale TRJ à Etupes</t>
  </si>
  <si>
    <t>6257 Frais de réunion Buvette</t>
  </si>
  <si>
    <t>7581 Inscritions Champ.Yonne</t>
  </si>
  <si>
    <t>6261 Frais site Internet</t>
  </si>
  <si>
    <t xml:space="preserve">7581 Inscriptions formations </t>
  </si>
  <si>
    <t>6263 Frais Postaux</t>
  </si>
  <si>
    <t>627 Frais bancaires</t>
  </si>
  <si>
    <t>6281 Cotisation CDOS</t>
  </si>
  <si>
    <t>Total C/62</t>
  </si>
  <si>
    <t>Total C/75</t>
  </si>
  <si>
    <t xml:space="preserve"> </t>
  </si>
  <si>
    <t>633 Formation</t>
  </si>
  <si>
    <t>768 Interets Livret A</t>
  </si>
  <si>
    <t>Total C/63</t>
  </si>
  <si>
    <t>Total C/76</t>
  </si>
  <si>
    <t>678 Frais Exceptionnels</t>
  </si>
  <si>
    <t>778 Produits Exceptionnels</t>
  </si>
  <si>
    <t>Total C/67</t>
  </si>
  <si>
    <t>Total C/77</t>
  </si>
  <si>
    <t>Sous total dépenses</t>
  </si>
  <si>
    <t>Sous total recettes</t>
  </si>
  <si>
    <t>RESULTAT BENEFICE</t>
  </si>
  <si>
    <t>RESULTAT PERTE</t>
  </si>
  <si>
    <t>TOTAL GENERAL DEPENSES</t>
  </si>
  <si>
    <t>TOTAL GENERAL RECETTES</t>
  </si>
  <si>
    <t>COMITE DEPARTEMENTAL DE BADMINTON DE L'YONNE</t>
  </si>
  <si>
    <t>BILAN FINANCIER 2015-2016 AU 07 Juin 2016</t>
  </si>
  <si>
    <t>ACTIF</t>
  </si>
  <si>
    <t>PASSIF</t>
  </si>
  <si>
    <t>ACTIF IMMOBILISE</t>
  </si>
  <si>
    <t>CAPITAUX PROPRES</t>
  </si>
  <si>
    <t>Dont résultat de l'exercice</t>
  </si>
  <si>
    <t>STOCK VOLANTS</t>
  </si>
  <si>
    <t>CREANCES CLIENTS</t>
  </si>
  <si>
    <t>DETTES FOURNISSEURS</t>
  </si>
  <si>
    <t>SENS</t>
  </si>
  <si>
    <t>AVALLON</t>
  </si>
  <si>
    <t>AUXERRE</t>
  </si>
  <si>
    <t>VILLENEUVE</t>
  </si>
  <si>
    <t>HERY</t>
  </si>
  <si>
    <t>AILLANT</t>
  </si>
  <si>
    <t>NOYERS ANCY</t>
  </si>
  <si>
    <t>TONNERRE</t>
  </si>
  <si>
    <t>JOIGNY</t>
  </si>
  <si>
    <t>Parents Phase Finale TRJ</t>
  </si>
  <si>
    <t>Ligue Phase Finale TRJ</t>
  </si>
  <si>
    <t>COMPTE TRESORERIE</t>
  </si>
  <si>
    <t>CCP</t>
  </si>
  <si>
    <t>LIVRET A</t>
  </si>
  <si>
    <t>CAISSE</t>
  </si>
  <si>
    <t>CHARGES À REGLER</t>
  </si>
  <si>
    <t>PRODUITS A RECEVOIR</t>
  </si>
  <si>
    <t>CHARGES CONSTATEES D'AVANCE</t>
  </si>
  <si>
    <t>PRODUITS CONSTATES D'AVANCE</t>
  </si>
  <si>
    <t>TOTAL ACTIF</t>
  </si>
  <si>
    <t>TOTAL PASSIF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</si>
</sst>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#,##0.00"/>
  </numFmts>
  <fonts count="9"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3" fillId="0" borderId="4" xfId="0" applyFont="1" applyBorder="1" applyAlignment="1">
      <alignment/>
    </xf>
    <xf numFmtId="165" fontId="3" fillId="0" borderId="5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5" fontId="3" fillId="0" borderId="6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3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5" fontId="3" fillId="0" borderId="9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/>
    </xf>
    <xf numFmtId="165" fontId="3" fillId="0" borderId="8" xfId="0" applyNumberFormat="1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0" borderId="6" xfId="0" applyFont="1" applyBorder="1" applyAlignment="1">
      <alignment/>
    </xf>
    <xf numFmtId="165" fontId="3" fillId="0" borderId="5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5" fontId="3" fillId="0" borderId="8" xfId="0" applyNumberFormat="1" applyFont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horizontal="center" vertical="center"/>
    </xf>
    <xf numFmtId="164" fontId="3" fillId="0" borderId="5" xfId="0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5" fillId="2" borderId="2" xfId="0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/>
    </xf>
    <xf numFmtId="164" fontId="3" fillId="0" borderId="2" xfId="0" applyFont="1" applyBorder="1" applyAlignment="1">
      <alignment/>
    </xf>
    <xf numFmtId="164" fontId="4" fillId="2" borderId="2" xfId="0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/>
    </xf>
    <xf numFmtId="164" fontId="4" fillId="0" borderId="2" xfId="0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5" xfId="0" applyNumberFormat="1" applyBorder="1" applyAlignment="1">
      <alignment/>
    </xf>
    <xf numFmtId="164" fontId="0" fillId="0" borderId="0" xfId="0" applyBorder="1" applyAlignment="1">
      <alignment/>
    </xf>
    <xf numFmtId="165" fontId="0" fillId="0" borderId="9" xfId="0" applyNumberFormat="1" applyBorder="1" applyAlignment="1">
      <alignment/>
    </xf>
    <xf numFmtId="164" fontId="6" fillId="0" borderId="7" xfId="0" applyFont="1" applyBorder="1" applyAlignment="1">
      <alignment/>
    </xf>
    <xf numFmtId="165" fontId="7" fillId="0" borderId="5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5" fontId="7" fillId="0" borderId="5" xfId="0" applyNumberFormat="1" applyFont="1" applyBorder="1" applyAlignment="1">
      <alignment/>
    </xf>
    <xf numFmtId="164" fontId="8" fillId="0" borderId="0" xfId="0" applyFont="1" applyBorder="1" applyAlignment="1">
      <alignment/>
    </xf>
    <xf numFmtId="165" fontId="7" fillId="0" borderId="9" xfId="0" applyNumberFormat="1" applyFont="1" applyBorder="1" applyAlignment="1">
      <alignment/>
    </xf>
    <xf numFmtId="164" fontId="8" fillId="0" borderId="7" xfId="0" applyFont="1" applyBorder="1" applyAlignment="1">
      <alignment/>
    </xf>
    <xf numFmtId="164" fontId="6" fillId="0" borderId="5" xfId="0" applyFont="1" applyBorder="1" applyAlignment="1">
      <alignment/>
    </xf>
    <xf numFmtId="164" fontId="4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vertical="center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zoomScale="150" zoomScaleNormal="150" workbookViewId="0" topLeftCell="A7">
      <selection activeCell="F19" sqref="F19"/>
    </sheetView>
  </sheetViews>
  <sheetFormatPr defaultColWidth="11.421875" defaultRowHeight="12.75"/>
  <cols>
    <col min="1" max="1" width="4.7109375" style="0" customWidth="1"/>
    <col min="2" max="2" width="33.140625" style="0" customWidth="1"/>
    <col min="3" max="3" width="11.57421875" style="1" customWidth="1"/>
    <col min="4" max="4" width="11.57421875" style="0" customWidth="1"/>
    <col min="5" max="5" width="31.57421875" style="0" customWidth="1"/>
    <col min="6" max="6" width="11.57421875" style="1" customWidth="1"/>
  </cols>
  <sheetData>
    <row r="2" ht="12.75">
      <c r="C2" s="2" t="s">
        <v>0</v>
      </c>
    </row>
    <row r="3" ht="12.75">
      <c r="C3" s="2"/>
    </row>
    <row r="4" ht="12.75">
      <c r="C4" s="2" t="s">
        <v>1</v>
      </c>
    </row>
    <row r="6" spans="1:7" ht="28.5" customHeight="1">
      <c r="A6" s="3"/>
      <c r="B6" s="4" t="s">
        <v>2</v>
      </c>
      <c r="C6" s="5" t="s">
        <v>3</v>
      </c>
      <c r="D6" s="5" t="s">
        <v>4</v>
      </c>
      <c r="E6" s="6" t="s">
        <v>5</v>
      </c>
      <c r="F6" s="7" t="s">
        <v>3</v>
      </c>
      <c r="G6" s="7" t="s">
        <v>4</v>
      </c>
    </row>
    <row r="7" spans="2:7" ht="12.75">
      <c r="B7" s="8" t="s">
        <v>6</v>
      </c>
      <c r="C7" s="9"/>
      <c r="D7" s="10"/>
      <c r="E7" s="11" t="s">
        <v>7</v>
      </c>
      <c r="F7" s="12">
        <v>160</v>
      </c>
      <c r="G7" s="13"/>
    </row>
    <row r="8" spans="2:7" ht="12.75">
      <c r="B8" s="14" t="s">
        <v>8</v>
      </c>
      <c r="C8" s="9"/>
      <c r="D8" s="9"/>
      <c r="E8" s="11" t="s">
        <v>9</v>
      </c>
      <c r="F8" s="9"/>
      <c r="G8" s="9"/>
    </row>
    <row r="9" spans="2:7" ht="12.75">
      <c r="B9" s="15" t="s">
        <v>10</v>
      </c>
      <c r="C9" s="16">
        <v>70.44</v>
      </c>
      <c r="D9" s="17"/>
      <c r="E9" s="11"/>
      <c r="F9" s="18"/>
      <c r="G9" s="18"/>
    </row>
    <row r="10" spans="1:7" ht="23.25" customHeight="1">
      <c r="A10" s="19"/>
      <c r="B10" s="20" t="s">
        <v>11</v>
      </c>
      <c r="C10" s="21">
        <v>70.44</v>
      </c>
      <c r="D10" s="21">
        <f>SUM(B7:B9)</f>
        <v>0</v>
      </c>
      <c r="E10" s="22" t="s">
        <v>12</v>
      </c>
      <c r="F10" s="21">
        <v>160</v>
      </c>
      <c r="G10" s="21">
        <f>SUM(G7:G9)</f>
        <v>0</v>
      </c>
    </row>
    <row r="11" spans="2:7" ht="12.75">
      <c r="B11" s="23" t="s">
        <v>13</v>
      </c>
      <c r="C11" s="16">
        <v>85</v>
      </c>
      <c r="D11" s="24">
        <v>442</v>
      </c>
      <c r="E11" s="25" t="s">
        <v>14</v>
      </c>
      <c r="F11" s="10"/>
      <c r="G11" s="10"/>
    </row>
    <row r="12" spans="2:7" ht="12.75">
      <c r="B12" s="14" t="s">
        <v>15</v>
      </c>
      <c r="C12" s="9"/>
      <c r="D12" s="24"/>
      <c r="E12" s="11" t="s">
        <v>16</v>
      </c>
      <c r="F12" s="26">
        <v>813</v>
      </c>
      <c r="G12" s="26">
        <v>974.5</v>
      </c>
    </row>
    <row r="13" spans="2:7" ht="24.75" customHeight="1">
      <c r="B13" s="20" t="s">
        <v>17</v>
      </c>
      <c r="C13" s="21">
        <v>85</v>
      </c>
      <c r="D13" s="27">
        <f>SUM(D11:D12)</f>
        <v>442</v>
      </c>
      <c r="E13" s="28" t="s">
        <v>18</v>
      </c>
      <c r="F13" s="21">
        <v>813</v>
      </c>
      <c r="G13" s="21">
        <f>SUM(G11:G12)</f>
        <v>974.5</v>
      </c>
    </row>
    <row r="14" spans="2:7" ht="12.75">
      <c r="B14" s="23" t="s">
        <v>19</v>
      </c>
      <c r="C14" s="16">
        <v>869.8</v>
      </c>
      <c r="D14" s="24">
        <v>996.9</v>
      </c>
      <c r="E14" s="11" t="s">
        <v>20</v>
      </c>
      <c r="F14" s="12">
        <v>838</v>
      </c>
      <c r="G14" s="12">
        <v>2079</v>
      </c>
    </row>
    <row r="15" spans="2:7" ht="12.75">
      <c r="B15" s="29" t="s">
        <v>21</v>
      </c>
      <c r="C15" s="16"/>
      <c r="D15" s="24">
        <v>130.36</v>
      </c>
      <c r="E15" s="11" t="s">
        <v>22</v>
      </c>
      <c r="F15" s="24"/>
      <c r="G15" s="24">
        <v>160</v>
      </c>
    </row>
    <row r="16" spans="2:7" ht="12.75">
      <c r="B16" s="29" t="s">
        <v>23</v>
      </c>
      <c r="C16" s="16">
        <v>573.23</v>
      </c>
      <c r="D16" s="24">
        <v>348.52</v>
      </c>
      <c r="E16" s="11"/>
      <c r="F16" s="24"/>
      <c r="G16" s="24"/>
    </row>
    <row r="17" spans="2:7" ht="12.75">
      <c r="B17" s="29" t="s">
        <v>24</v>
      </c>
      <c r="C17" s="16">
        <v>1471</v>
      </c>
      <c r="D17" s="24">
        <v>3454</v>
      </c>
      <c r="E17" s="11" t="s">
        <v>25</v>
      </c>
      <c r="F17" s="24">
        <v>330</v>
      </c>
      <c r="G17" s="24">
        <v>384</v>
      </c>
    </row>
    <row r="18" spans="2:7" ht="12.75">
      <c r="B18" s="29" t="s">
        <v>26</v>
      </c>
      <c r="C18" s="16">
        <v>729.15</v>
      </c>
      <c r="D18" s="24"/>
      <c r="E18" s="29" t="s">
        <v>27</v>
      </c>
      <c r="F18" s="24">
        <v>140</v>
      </c>
      <c r="G18" s="24"/>
    </row>
    <row r="19" spans="2:7" ht="12.75">
      <c r="B19" s="29" t="s">
        <v>28</v>
      </c>
      <c r="C19" s="16"/>
      <c r="D19" s="24">
        <v>125.3</v>
      </c>
      <c r="E19" s="11" t="s">
        <v>29</v>
      </c>
      <c r="F19" s="24">
        <v>2416</v>
      </c>
      <c r="G19" s="24">
        <v>2466</v>
      </c>
    </row>
    <row r="20" spans="2:7" ht="12.75">
      <c r="B20" s="29" t="s">
        <v>30</v>
      </c>
      <c r="C20" s="16"/>
      <c r="D20" s="24">
        <v>65.82</v>
      </c>
      <c r="E20" s="11" t="s">
        <v>31</v>
      </c>
      <c r="F20" s="9">
        <v>660</v>
      </c>
      <c r="G20" s="9">
        <v>760</v>
      </c>
    </row>
    <row r="21" spans="2:7" ht="12.75">
      <c r="B21" s="29" t="s">
        <v>32</v>
      </c>
      <c r="C21" s="16"/>
      <c r="D21" s="24"/>
      <c r="E21" s="11"/>
      <c r="F21" s="9"/>
      <c r="G21" s="9"/>
    </row>
    <row r="22" spans="2:7" ht="12.75">
      <c r="B22" s="29" t="s">
        <v>33</v>
      </c>
      <c r="C22" s="16">
        <v>86.3</v>
      </c>
      <c r="D22" s="24">
        <v>112.8</v>
      </c>
      <c r="E22" s="11"/>
      <c r="F22" s="9"/>
      <c r="G22" s="9"/>
    </row>
    <row r="23" spans="2:7" ht="12.75">
      <c r="B23" s="15" t="s">
        <v>34</v>
      </c>
      <c r="C23" s="16">
        <v>67</v>
      </c>
      <c r="D23" s="24">
        <v>65</v>
      </c>
      <c r="E23" s="11"/>
      <c r="F23" s="18"/>
      <c r="G23" s="18"/>
    </row>
    <row r="24" spans="1:7" ht="26.25" customHeight="1">
      <c r="A24" s="19"/>
      <c r="B24" s="20" t="s">
        <v>35</v>
      </c>
      <c r="C24" s="21">
        <f>SUM(C14:C23)</f>
        <v>3796.4800000000005</v>
      </c>
      <c r="D24" s="21">
        <f>SUM(D14:D23)</f>
        <v>5298.7</v>
      </c>
      <c r="E24" s="22" t="s">
        <v>36</v>
      </c>
      <c r="F24" s="21">
        <f>SUM(F14:F23)</f>
        <v>4384</v>
      </c>
      <c r="G24" s="21">
        <f>SUM(G13:G23)</f>
        <v>6823.5</v>
      </c>
    </row>
    <row r="25" spans="1:7" ht="12.75">
      <c r="A25" t="s">
        <v>37</v>
      </c>
      <c r="B25" s="14" t="s">
        <v>38</v>
      </c>
      <c r="C25" s="9">
        <v>1898.71</v>
      </c>
      <c r="D25" s="30">
        <v>1031.28</v>
      </c>
      <c r="E25" s="11" t="s">
        <v>39</v>
      </c>
      <c r="F25" s="30">
        <v>85.72</v>
      </c>
      <c r="G25" s="30">
        <v>108.4</v>
      </c>
    </row>
    <row r="26" spans="2:7" s="31" customFormat="1" ht="26.25" customHeight="1">
      <c r="B26" s="32" t="s">
        <v>40</v>
      </c>
      <c r="C26" s="33">
        <v>1898.71</v>
      </c>
      <c r="D26" s="34">
        <f>D25</f>
        <v>1031.28</v>
      </c>
      <c r="E26" s="22" t="s">
        <v>41</v>
      </c>
      <c r="F26" s="21">
        <v>85.72</v>
      </c>
      <c r="G26" s="21">
        <f>G25</f>
        <v>108.4</v>
      </c>
    </row>
    <row r="27" spans="2:7" ht="12.75">
      <c r="B27" s="35" t="s">
        <v>42</v>
      </c>
      <c r="C27" s="16">
        <v>124.8</v>
      </c>
      <c r="D27" s="30">
        <v>27</v>
      </c>
      <c r="E27" s="11" t="s">
        <v>43</v>
      </c>
      <c r="F27" s="9">
        <v>54.6</v>
      </c>
      <c r="G27" s="9"/>
    </row>
    <row r="28" spans="2:7" s="31" customFormat="1" ht="24" customHeight="1">
      <c r="B28" s="32" t="s">
        <v>44</v>
      </c>
      <c r="C28" s="33">
        <v>124.8</v>
      </c>
      <c r="D28" s="21">
        <f>D27</f>
        <v>27</v>
      </c>
      <c r="E28" s="22" t="s">
        <v>45</v>
      </c>
      <c r="F28" s="21">
        <v>54.6</v>
      </c>
      <c r="G28" s="21">
        <f>G27</f>
        <v>0</v>
      </c>
    </row>
    <row r="29" spans="2:7" s="31" customFormat="1" ht="21" customHeight="1">
      <c r="B29" s="20" t="s">
        <v>46</v>
      </c>
      <c r="C29" s="21">
        <f>SUM(C10+C13+C24+C26+C28)</f>
        <v>5975.430000000001</v>
      </c>
      <c r="D29" s="21">
        <f>SUM(D10+D13+D24+D26+D28)</f>
        <v>6798.98</v>
      </c>
      <c r="E29" s="22" t="s">
        <v>47</v>
      </c>
      <c r="F29" s="21">
        <f>SUM(F10,F13,F24,F26,F28)</f>
        <v>5497.320000000001</v>
      </c>
      <c r="G29" s="21">
        <f>SUM(G10+G13+G24+G26+G28)</f>
        <v>7906.4</v>
      </c>
    </row>
    <row r="30" spans="2:7" s="31" customFormat="1" ht="28.5" customHeight="1">
      <c r="B30" s="36" t="s">
        <v>48</v>
      </c>
      <c r="C30" s="33"/>
      <c r="D30" s="21">
        <f>G29-D29</f>
        <v>1107.42</v>
      </c>
      <c r="E30" s="36" t="s">
        <v>49</v>
      </c>
      <c r="F30" s="33">
        <f>C29-F29</f>
        <v>478.1100000000006</v>
      </c>
      <c r="G30" s="37"/>
    </row>
    <row r="31" spans="2:7" ht="25.5" customHeight="1">
      <c r="B31" s="38" t="s">
        <v>50</v>
      </c>
      <c r="C31" s="39">
        <f>SUM(C29,C30)</f>
        <v>5975.430000000001</v>
      </c>
      <c r="D31" s="40">
        <f>SUM(D29,D30)</f>
        <v>7906.4</v>
      </c>
      <c r="E31" s="38" t="s">
        <v>51</v>
      </c>
      <c r="F31" s="39">
        <f>SUM(F29,F30)</f>
        <v>5975.430000000001</v>
      </c>
      <c r="G31" s="40">
        <f>SUM(G29,G30)</f>
        <v>7906.4</v>
      </c>
    </row>
    <row r="32" ht="12.75">
      <c r="C32" s="41" t="s">
        <v>37</v>
      </c>
    </row>
  </sheetData>
  <sheetProtection selectLockedCells="1" selectUnlockedCells="1"/>
  <printOptions/>
  <pageMargins left="0.7875" right="0.7875" top="0.22013888888888888" bottom="0.17013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4"/>
  <sheetViews>
    <sheetView tabSelected="1" zoomScale="130" zoomScaleNormal="130" workbookViewId="0" topLeftCell="A1">
      <selection activeCell="C33" sqref="C33"/>
    </sheetView>
  </sheetViews>
  <sheetFormatPr defaultColWidth="11.421875" defaultRowHeight="12.75"/>
  <cols>
    <col min="1" max="1" width="4.7109375" style="0" customWidth="1"/>
    <col min="2" max="2" width="33.00390625" style="0" customWidth="1"/>
    <col min="3" max="3" width="12.57421875" style="0" customWidth="1"/>
    <col min="4" max="4" width="12.140625" style="0" customWidth="1"/>
    <col min="5" max="5" width="30.8515625" style="0" customWidth="1"/>
  </cols>
  <sheetData>
    <row r="2" ht="12.75">
      <c r="B2" s="42" t="s">
        <v>52</v>
      </c>
    </row>
    <row r="3" ht="12.75">
      <c r="B3" s="42"/>
    </row>
    <row r="4" ht="12.75">
      <c r="B4" s="42" t="s">
        <v>53</v>
      </c>
    </row>
    <row r="7" spans="2:7" ht="12.75">
      <c r="B7" s="43" t="s">
        <v>54</v>
      </c>
      <c r="C7" s="44" t="s">
        <v>3</v>
      </c>
      <c r="D7" s="44" t="s">
        <v>4</v>
      </c>
      <c r="E7" s="45" t="s">
        <v>55</v>
      </c>
      <c r="F7" s="44" t="s">
        <v>3</v>
      </c>
      <c r="G7" s="44" t="s">
        <v>4</v>
      </c>
    </row>
    <row r="8" spans="2:7" ht="12.75">
      <c r="B8" s="46"/>
      <c r="C8" s="47"/>
      <c r="D8" s="47"/>
      <c r="E8" s="48"/>
      <c r="F8" s="47"/>
      <c r="G8" s="49"/>
    </row>
    <row r="9" spans="2:7" ht="12.75">
      <c r="B9" s="50" t="s">
        <v>56</v>
      </c>
      <c r="C9" s="51"/>
      <c r="D9" s="51"/>
      <c r="E9" s="52" t="s">
        <v>57</v>
      </c>
      <c r="F9" s="51">
        <f>SUM(C27:C29)</f>
        <v>18950.620000000003</v>
      </c>
      <c r="G9" s="53">
        <v>15855.52</v>
      </c>
    </row>
    <row r="10" spans="2:7" ht="12.75">
      <c r="B10" s="50"/>
      <c r="C10" s="51"/>
      <c r="D10" s="51"/>
      <c r="E10" s="54" t="s">
        <v>58</v>
      </c>
      <c r="F10" s="53">
        <v>203.24</v>
      </c>
      <c r="G10" s="53">
        <v>-1107.42</v>
      </c>
    </row>
    <row r="11" spans="2:7" ht="12.75">
      <c r="B11" s="50" t="s">
        <v>59</v>
      </c>
      <c r="C11" s="51"/>
      <c r="D11" s="51"/>
      <c r="E11" s="54"/>
      <c r="F11" s="53"/>
      <c r="G11" s="55"/>
    </row>
    <row r="12" spans="2:7" ht="12.75">
      <c r="B12" s="50"/>
      <c r="C12" s="51"/>
      <c r="D12" s="51"/>
      <c r="E12" s="54"/>
      <c r="F12" s="53"/>
      <c r="G12" s="55"/>
    </row>
    <row r="13" spans="2:7" ht="12.75">
      <c r="B13" s="50" t="s">
        <v>60</v>
      </c>
      <c r="C13" s="51">
        <v>446</v>
      </c>
      <c r="D13" s="51"/>
      <c r="E13" s="52" t="s">
        <v>61</v>
      </c>
      <c r="F13" s="53">
        <v>3326.71</v>
      </c>
      <c r="G13" s="55"/>
    </row>
    <row r="14" spans="2:7" ht="12.75">
      <c r="B14" s="56" t="s">
        <v>62</v>
      </c>
      <c r="C14" s="51"/>
      <c r="D14" s="51" t="s">
        <v>37</v>
      </c>
      <c r="E14" s="54" t="s">
        <v>37</v>
      </c>
      <c r="F14" s="53" t="s">
        <v>37</v>
      </c>
      <c r="G14" s="55"/>
    </row>
    <row r="15" spans="2:7" ht="12.75">
      <c r="B15" s="56" t="s">
        <v>63</v>
      </c>
      <c r="C15" s="51" t="s">
        <v>37</v>
      </c>
      <c r="D15" s="51"/>
      <c r="E15" s="54"/>
      <c r="F15" s="53"/>
      <c r="G15" s="55"/>
    </row>
    <row r="16" spans="2:7" ht="12.75">
      <c r="B16" s="56" t="s">
        <v>64</v>
      </c>
      <c r="C16" s="51" t="s">
        <v>37</v>
      </c>
      <c r="D16" s="51"/>
      <c r="E16" s="54"/>
      <c r="F16" s="53"/>
      <c r="G16" s="55"/>
    </row>
    <row r="17" spans="2:7" ht="12.75">
      <c r="B17" s="56" t="s">
        <v>65</v>
      </c>
      <c r="C17" s="51">
        <v>30</v>
      </c>
      <c r="D17" s="51" t="s">
        <v>37</v>
      </c>
      <c r="E17" s="54"/>
      <c r="F17" s="53"/>
      <c r="G17" s="55"/>
    </row>
    <row r="18" spans="2:7" ht="12.75">
      <c r="B18" s="56" t="s">
        <v>66</v>
      </c>
      <c r="C18" s="51"/>
      <c r="D18" s="51"/>
      <c r="E18" s="54"/>
      <c r="F18" s="53"/>
      <c r="G18" s="55"/>
    </row>
    <row r="19" spans="2:7" ht="12.75">
      <c r="B19" s="56" t="s">
        <v>67</v>
      </c>
      <c r="C19" s="51"/>
      <c r="D19" s="51"/>
      <c r="E19" s="54"/>
      <c r="F19" s="53"/>
      <c r="G19" s="55"/>
    </row>
    <row r="20" spans="2:7" ht="12.75">
      <c r="B20" s="56" t="s">
        <v>68</v>
      </c>
      <c r="C20" s="51"/>
      <c r="D20" s="51"/>
      <c r="E20" s="54"/>
      <c r="F20" s="53"/>
      <c r="G20" s="55"/>
    </row>
    <row r="21" spans="2:7" ht="12.75">
      <c r="B21" s="56" t="s">
        <v>69</v>
      </c>
      <c r="C21" s="51" t="s">
        <v>37</v>
      </c>
      <c r="D21" s="51"/>
      <c r="E21" s="54"/>
      <c r="F21" s="53"/>
      <c r="G21" s="55"/>
    </row>
    <row r="22" spans="2:7" ht="12.75">
      <c r="B22" s="56" t="s">
        <v>70</v>
      </c>
      <c r="C22" s="51" t="s">
        <v>37</v>
      </c>
      <c r="D22" s="51" t="s">
        <v>37</v>
      </c>
      <c r="E22" s="54"/>
      <c r="F22" s="53"/>
      <c r="G22" s="55"/>
    </row>
    <row r="23" spans="2:7" ht="12.75">
      <c r="B23" s="56" t="s">
        <v>71</v>
      </c>
      <c r="C23" s="51">
        <v>140</v>
      </c>
      <c r="D23" s="51"/>
      <c r="E23" s="54"/>
      <c r="F23" s="53"/>
      <c r="G23" s="55"/>
    </row>
    <row r="24" spans="2:7" ht="12.75">
      <c r="B24" s="56" t="s">
        <v>72</v>
      </c>
      <c r="C24" s="51">
        <v>276</v>
      </c>
      <c r="D24" s="51"/>
      <c r="E24" s="54"/>
      <c r="F24" s="53"/>
      <c r="G24" s="55"/>
    </row>
    <row r="25" spans="2:7" ht="12.75">
      <c r="B25" s="50"/>
      <c r="C25" s="51"/>
      <c r="D25" s="51"/>
      <c r="E25" s="54"/>
      <c r="F25" s="53"/>
      <c r="G25" s="55"/>
    </row>
    <row r="26" spans="2:7" ht="12.75">
      <c r="B26" s="50" t="s">
        <v>73</v>
      </c>
      <c r="C26" s="51">
        <f>SUM(C27:C29)</f>
        <v>18950.620000000003</v>
      </c>
      <c r="D26" s="51">
        <f>SUM(D27:D29)</f>
        <v>15855.52</v>
      </c>
      <c r="E26" s="54"/>
      <c r="F26" s="53"/>
      <c r="G26" s="55"/>
    </row>
    <row r="27" spans="2:7" ht="12.75">
      <c r="B27" s="50" t="s">
        <v>74</v>
      </c>
      <c r="C27" s="51">
        <v>9263.95</v>
      </c>
      <c r="D27" s="51">
        <v>6284.57</v>
      </c>
      <c r="E27" s="54"/>
      <c r="F27" s="53"/>
      <c r="G27" s="55"/>
    </row>
    <row r="28" spans="2:7" ht="12.75">
      <c r="B28" s="50" t="s">
        <v>75</v>
      </c>
      <c r="C28" s="51">
        <v>9654.17</v>
      </c>
      <c r="D28" s="51">
        <v>9568.45</v>
      </c>
      <c r="E28" s="54"/>
      <c r="F28" s="53"/>
      <c r="G28" s="55"/>
    </row>
    <row r="29" spans="2:7" ht="12.75">
      <c r="B29" s="50" t="s">
        <v>76</v>
      </c>
      <c r="C29" s="51">
        <v>32.5</v>
      </c>
      <c r="D29" s="51">
        <v>2.5</v>
      </c>
      <c r="E29" s="54"/>
      <c r="F29" s="53"/>
      <c r="G29" s="55"/>
    </row>
    <row r="30" spans="2:7" ht="12.75">
      <c r="B30" s="50" t="s">
        <v>77</v>
      </c>
      <c r="C30" s="53">
        <v>3326.71</v>
      </c>
      <c r="D30" s="51"/>
      <c r="E30" s="52" t="s">
        <v>78</v>
      </c>
      <c r="F30" s="51">
        <v>446</v>
      </c>
      <c r="G30" s="55"/>
    </row>
    <row r="31" spans="2:7" ht="12.75">
      <c r="B31" s="57" t="s">
        <v>79</v>
      </c>
      <c r="D31" s="51"/>
      <c r="E31" s="52" t="s">
        <v>80</v>
      </c>
      <c r="F31" s="53"/>
      <c r="G31" s="55"/>
    </row>
    <row r="32" spans="2:7" ht="12.75">
      <c r="B32" s="46"/>
      <c r="C32" s="47"/>
      <c r="D32" s="47"/>
      <c r="E32" s="48"/>
      <c r="F32" s="47"/>
      <c r="G32" s="49"/>
    </row>
    <row r="33" spans="2:7" ht="24.75" customHeight="1">
      <c r="B33" s="58" t="s">
        <v>81</v>
      </c>
      <c r="C33" s="59">
        <f>SUM(C13+C26-C30)</f>
        <v>16069.910000000003</v>
      </c>
      <c r="D33" s="59">
        <f>SUM(D13+D26)</f>
        <v>15855.52</v>
      </c>
      <c r="E33" s="60" t="s">
        <v>82</v>
      </c>
      <c r="F33" s="61">
        <f>F9+F30-F13</f>
        <v>16069.910000000003</v>
      </c>
      <c r="G33" s="61">
        <f>G9</f>
        <v>15855.52</v>
      </c>
    </row>
    <row r="34" spans="2:7" ht="7.5" customHeight="1" hidden="1">
      <c r="B34" s="62"/>
      <c r="C34" s="63"/>
      <c r="D34" s="63"/>
      <c r="E34" s="63"/>
      <c r="F34" s="63"/>
      <c r="G34" s="6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-utilisateur</dc:creator>
  <cp:keywords/>
  <dc:description/>
  <cp:lastModifiedBy>R K</cp:lastModifiedBy>
  <cp:lastPrinted>2016-06-08T15:57:03Z</cp:lastPrinted>
  <dcterms:created xsi:type="dcterms:W3CDTF">2013-11-21T20:09:54Z</dcterms:created>
  <dcterms:modified xsi:type="dcterms:W3CDTF">2016-06-08T16:02:00Z</dcterms:modified>
  <cp:category/>
  <cp:version/>
  <cp:contentType/>
  <cp:contentStatus/>
  <cp:revision>1</cp:revision>
</cp:coreProperties>
</file>